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sherbrooke-my.sharepoint.com/personal/stcs2701_usherbrooke_ca/Documents/Documents/Suzie/covid-19/FinofNation/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15" i="1"/>
  <c r="H17" i="1"/>
  <c r="H19" i="1"/>
  <c r="H29" i="1"/>
  <c r="H45" i="1"/>
  <c r="H47" i="1"/>
  <c r="H65" i="1"/>
  <c r="H66" i="1"/>
  <c r="H68" i="1"/>
  <c r="C8" i="1"/>
  <c r="H10" i="1" s="1"/>
  <c r="C15" i="1"/>
  <c r="H38" i="1" s="1"/>
  <c r="C17" i="1"/>
  <c r="H40" i="1" s="1"/>
  <c r="C19" i="1"/>
  <c r="H44" i="1" s="1"/>
  <c r="C20" i="1"/>
  <c r="C22" i="1"/>
  <c r="H58" i="1" s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</calcChain>
</file>

<file path=xl/sharedStrings.xml><?xml version="1.0" encoding="utf-8"?>
<sst xmlns="http://schemas.openxmlformats.org/spreadsheetml/2006/main" count="68" uniqueCount="60">
  <si>
    <t>Milestone(s)</t>
  </si>
  <si>
    <t>Date</t>
  </si>
  <si>
    <t>Description</t>
  </si>
  <si>
    <t>03-11-2020</t>
  </si>
  <si>
    <t>Work-Sharing Program (EI)</t>
  </si>
  <si>
    <t>03-13-2020</t>
  </si>
  <si>
    <t>BCAP</t>
  </si>
  <si>
    <t>03-18-2020</t>
  </si>
  <si>
    <t>Extending filing and payments deadlines</t>
  </si>
  <si>
    <t>10% Wage Subsidy</t>
  </si>
  <si>
    <t>Emergency Care/Support Benefit</t>
  </si>
  <si>
    <t>03-23-2020</t>
  </si>
  <si>
    <t>Agriculture and fishing</t>
  </si>
  <si>
    <t>03-25-2020</t>
  </si>
  <si>
    <t>EI sickness</t>
  </si>
  <si>
    <t>CERB</t>
  </si>
  <si>
    <t>03-27-2020</t>
  </si>
  <si>
    <t>CEWS</t>
  </si>
  <si>
    <t>CEBA</t>
  </si>
  <si>
    <t>04-06-2020</t>
  </si>
  <si>
    <t>CERB (dividends)</t>
  </si>
  <si>
    <t>04-15-2020</t>
  </si>
  <si>
    <t>Temporary wage top-up for low-income essential workers</t>
  </si>
  <si>
    <t>04-17-2020</t>
  </si>
  <si>
    <t>Sectors (culture, energy)</t>
  </si>
  <si>
    <t>04-21-2020</t>
  </si>
  <si>
    <t>Community support</t>
  </si>
  <si>
    <t>04-22-2020</t>
  </si>
  <si>
    <t>CESB + Grants + Loans</t>
  </si>
  <si>
    <t>04-24-2020</t>
  </si>
  <si>
    <t>CECRA</t>
  </si>
  <si>
    <t>05-05-2020</t>
  </si>
  <si>
    <t>05-11-2020</t>
  </si>
  <si>
    <t>LEEFF</t>
  </si>
  <si>
    <t>05-12-2020</t>
  </si>
  <si>
    <t>One time payment OAS + GIS</t>
  </si>
  <si>
    <t>05-13-2020</t>
  </si>
  <si>
    <t>RRRF</t>
  </si>
  <si>
    <t>05-15-2020</t>
  </si>
  <si>
    <t>Extended CEWS</t>
  </si>
  <si>
    <t>Support for research staff (health)</t>
  </si>
  <si>
    <t xml:space="preserve">Coût </t>
  </si>
  <si>
    <t>vs 125 DPB ?</t>
  </si>
  <si>
    <t>Crédit aux entreprises (10G$)</t>
  </si>
  <si>
    <t>DPB /Reports 55G$</t>
  </si>
  <si>
    <t>Support to SMEs / IAP</t>
  </si>
  <si>
    <t>1232 M$ mais prêt</t>
  </si>
  <si>
    <t>Agri-Food industry</t>
  </si>
  <si>
    <t>Prêts</t>
  </si>
  <si>
    <t>Gouv</t>
  </si>
  <si>
    <t>à enlever de PCU ???</t>
  </si>
  <si>
    <t>Coût
Cumulatif (M$)</t>
  </si>
  <si>
    <t>??? Journaux</t>
  </si>
  <si>
    <t>AUCUN</t>
  </si>
  <si>
    <t>Prêts-report SANS INTÉRÊT</t>
  </si>
  <si>
    <t>Avance ? Prêts ? Coût ? (FARR)</t>
  </si>
  <si>
    <t>pas annoncé</t>
  </si>
  <si>
    <t>RIFF + student loans + GST credit + CCB</t>
  </si>
  <si>
    <t>CERB (including 1 000 $)</t>
  </si>
  <si>
    <t>Partie subvention seulement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</si>
</sst>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)_ ;_ * \(#,##0.00\)_ ;_ * &quot;-&quot;??_)_ ;_ @_ "/>
    <numFmt numFmtId="164" formatCode="_ * #,##0_)_ ;_ * \(#,##0\)_ ;_ * &quot;-&quot;??_)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3" borderId="3" xfId="0" applyFont="1" applyFill="1" applyBorder="1" applyAlignment="1">
      <alignment horizontal="left" vertical="center" wrapText="1" readingOrder="1"/>
    </xf>
    <xf numFmtId="0" fontId="5" fillId="4" borderId="4" xfId="0" applyFont="1" applyFill="1" applyBorder="1" applyAlignment="1">
      <alignment horizontal="left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164" fontId="0" fillId="0" borderId="0" xfId="1" applyNumberFormat="1" applyFont="1"/>
    <xf numFmtId="164" fontId="0" fillId="5" borderId="0" xfId="1" applyNumberFormat="1" applyFont="1" applyFill="1"/>
    <xf numFmtId="164" fontId="0" fillId="0" borderId="0" xfId="1" applyNumberFormat="1" applyFont="1" applyFill="1"/>
    <xf numFmtId="15" fontId="0" fillId="0" borderId="0" xfId="0" applyNumberFormat="1"/>
    <xf numFmtId="164" fontId="0" fillId="0" borderId="0" xfId="0" applyNumberFormat="1"/>
    <xf numFmtId="0" fontId="7" fillId="5" borderId="0" xfId="0" applyFont="1" applyFill="1"/>
    <xf numFmtId="0" fontId="0" fillId="0" borderId="0" xfId="0" applyFill="1"/>
    <xf numFmtId="164" fontId="0" fillId="0" borderId="0" xfId="0" applyNumberFormat="1" applyFont="1" applyFill="1"/>
    <xf numFmtId="164" fontId="0" fillId="0" borderId="0" xfId="1" applyNumberFormat="1" applyFont="1" applyAlignment="1">
      <alignment wrapText="1"/>
    </xf>
    <xf numFmtId="164" fontId="6" fillId="0" borderId="0" xfId="1" applyNumberFormat="1" applyFont="1" applyFill="1"/>
    <xf numFmtId="0" fontId="0" fillId="5" borderId="0" xfId="0" applyFill="1"/>
    <xf numFmtId="0" fontId="5" fillId="6" borderId="4" xfId="0" applyFont="1" applyFill="1" applyBorder="1" applyAlignment="1">
      <alignment horizontal="left" vertical="center" wrapText="1" readingOrder="1"/>
    </xf>
    <xf numFmtId="164" fontId="2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9F9F9"/>
      <color rgb="FFBEC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Feuil1!$I$2</c:f>
              <c:strCache>
                <c:ptCount val="1"/>
                <c:pt idx="0">
                  <c:v>Coût
Cumulatif (M$)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Feuil1!$G$3:$G$68</c:f>
              <c:numCache>
                <c:formatCode>d\-mmm\-yy</c:formatCode>
                <c:ptCount val="66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  <c:pt idx="33">
                  <c:v>43934</c:v>
                </c:pt>
                <c:pt idx="34">
                  <c:v>43935</c:v>
                </c:pt>
                <c:pt idx="35">
                  <c:v>43936</c:v>
                </c:pt>
                <c:pt idx="36">
                  <c:v>43937</c:v>
                </c:pt>
                <c:pt idx="37">
                  <c:v>43938</c:v>
                </c:pt>
                <c:pt idx="38">
                  <c:v>43939</c:v>
                </c:pt>
                <c:pt idx="39">
                  <c:v>43940</c:v>
                </c:pt>
                <c:pt idx="40">
                  <c:v>43941</c:v>
                </c:pt>
                <c:pt idx="41">
                  <c:v>43942</c:v>
                </c:pt>
                <c:pt idx="42">
                  <c:v>43943</c:v>
                </c:pt>
                <c:pt idx="43">
                  <c:v>43944</c:v>
                </c:pt>
                <c:pt idx="44">
                  <c:v>43945</c:v>
                </c:pt>
                <c:pt idx="45">
                  <c:v>43946</c:v>
                </c:pt>
                <c:pt idx="46">
                  <c:v>43947</c:v>
                </c:pt>
                <c:pt idx="47">
                  <c:v>43948</c:v>
                </c:pt>
                <c:pt idx="48">
                  <c:v>43949</c:v>
                </c:pt>
                <c:pt idx="49">
                  <c:v>43950</c:v>
                </c:pt>
                <c:pt idx="50">
                  <c:v>43951</c:v>
                </c:pt>
                <c:pt idx="51">
                  <c:v>43952</c:v>
                </c:pt>
                <c:pt idx="52">
                  <c:v>43953</c:v>
                </c:pt>
                <c:pt idx="53">
                  <c:v>43954</c:v>
                </c:pt>
                <c:pt idx="54">
                  <c:v>43955</c:v>
                </c:pt>
                <c:pt idx="55">
                  <c:v>43956</c:v>
                </c:pt>
                <c:pt idx="56">
                  <c:v>43957</c:v>
                </c:pt>
                <c:pt idx="57">
                  <c:v>43958</c:v>
                </c:pt>
                <c:pt idx="58">
                  <c:v>43959</c:v>
                </c:pt>
                <c:pt idx="59">
                  <c:v>43960</c:v>
                </c:pt>
                <c:pt idx="60">
                  <c:v>43961</c:v>
                </c:pt>
                <c:pt idx="61">
                  <c:v>43962</c:v>
                </c:pt>
                <c:pt idx="62">
                  <c:v>43963</c:v>
                </c:pt>
                <c:pt idx="63">
                  <c:v>43964</c:v>
                </c:pt>
                <c:pt idx="64">
                  <c:v>43965</c:v>
                </c:pt>
                <c:pt idx="65">
                  <c:v>43966</c:v>
                </c:pt>
              </c:numCache>
            </c:numRef>
          </c:cat>
          <c:val>
            <c:numRef>
              <c:f>Feuil1!$I$3:$I$68</c:f>
              <c:numCache>
                <c:formatCode>_ * #\ ##0_)_ ;_ * \(#\ ##0\)_ ;_ * "-"??_)_ ;_ @_ </c:formatCode>
                <c:ptCount val="6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24806</c:v>
                </c:pt>
                <c:pt idx="8">
                  <c:v>24806</c:v>
                </c:pt>
                <c:pt idx="9">
                  <c:v>24806</c:v>
                </c:pt>
                <c:pt idx="10">
                  <c:v>24806</c:v>
                </c:pt>
                <c:pt idx="11">
                  <c:v>24806</c:v>
                </c:pt>
                <c:pt idx="12">
                  <c:v>24806</c:v>
                </c:pt>
                <c:pt idx="13">
                  <c:v>24806</c:v>
                </c:pt>
                <c:pt idx="14">
                  <c:v>33811</c:v>
                </c:pt>
                <c:pt idx="15">
                  <c:v>33811</c:v>
                </c:pt>
                <c:pt idx="16">
                  <c:v>120561</c:v>
                </c:pt>
                <c:pt idx="17">
                  <c:v>120561</c:v>
                </c:pt>
                <c:pt idx="18">
                  <c:v>120561</c:v>
                </c:pt>
                <c:pt idx="19">
                  <c:v>120561</c:v>
                </c:pt>
                <c:pt idx="20">
                  <c:v>120561</c:v>
                </c:pt>
                <c:pt idx="21">
                  <c:v>120561</c:v>
                </c:pt>
                <c:pt idx="22">
                  <c:v>120561</c:v>
                </c:pt>
                <c:pt idx="23">
                  <c:v>120561</c:v>
                </c:pt>
                <c:pt idx="24">
                  <c:v>120561</c:v>
                </c:pt>
                <c:pt idx="25">
                  <c:v>120561</c:v>
                </c:pt>
                <c:pt idx="26">
                  <c:v>120561</c:v>
                </c:pt>
                <c:pt idx="27">
                  <c:v>120561</c:v>
                </c:pt>
                <c:pt idx="28">
                  <c:v>120561</c:v>
                </c:pt>
                <c:pt idx="29">
                  <c:v>120561</c:v>
                </c:pt>
                <c:pt idx="30">
                  <c:v>120561</c:v>
                </c:pt>
                <c:pt idx="31">
                  <c:v>120561</c:v>
                </c:pt>
                <c:pt idx="32">
                  <c:v>120561</c:v>
                </c:pt>
                <c:pt idx="33">
                  <c:v>120561</c:v>
                </c:pt>
                <c:pt idx="34">
                  <c:v>120561</c:v>
                </c:pt>
                <c:pt idx="35">
                  <c:v>134561</c:v>
                </c:pt>
                <c:pt idx="36">
                  <c:v>134561</c:v>
                </c:pt>
                <c:pt idx="37">
                  <c:v>137531</c:v>
                </c:pt>
                <c:pt idx="38">
                  <c:v>137531</c:v>
                </c:pt>
                <c:pt idx="39">
                  <c:v>137531</c:v>
                </c:pt>
                <c:pt idx="40">
                  <c:v>137531</c:v>
                </c:pt>
                <c:pt idx="41">
                  <c:v>138187.79999999999</c:v>
                </c:pt>
                <c:pt idx="42">
                  <c:v>147021.79999999999</c:v>
                </c:pt>
                <c:pt idx="43">
                  <c:v>147021.79999999999</c:v>
                </c:pt>
                <c:pt idx="44">
                  <c:v>149021.79999999999</c:v>
                </c:pt>
                <c:pt idx="45">
                  <c:v>149021.79999999999</c:v>
                </c:pt>
                <c:pt idx="46">
                  <c:v>149021.79999999999</c:v>
                </c:pt>
                <c:pt idx="47">
                  <c:v>149021.79999999999</c:v>
                </c:pt>
                <c:pt idx="48">
                  <c:v>149021.79999999999</c:v>
                </c:pt>
                <c:pt idx="49">
                  <c:v>149021.79999999999</c:v>
                </c:pt>
                <c:pt idx="50">
                  <c:v>149021.79999999999</c:v>
                </c:pt>
                <c:pt idx="51">
                  <c:v>149021.79999999999</c:v>
                </c:pt>
                <c:pt idx="52">
                  <c:v>149021.79999999999</c:v>
                </c:pt>
                <c:pt idx="53">
                  <c:v>149021.79999999999</c:v>
                </c:pt>
                <c:pt idx="54">
                  <c:v>149021.79999999999</c:v>
                </c:pt>
                <c:pt idx="55">
                  <c:v>149274.29999999999</c:v>
                </c:pt>
                <c:pt idx="56">
                  <c:v>149274.29999999999</c:v>
                </c:pt>
                <c:pt idx="57">
                  <c:v>149274.29999999999</c:v>
                </c:pt>
                <c:pt idx="58">
                  <c:v>149274.29999999999</c:v>
                </c:pt>
                <c:pt idx="59">
                  <c:v>149274.29999999999</c:v>
                </c:pt>
                <c:pt idx="60">
                  <c:v>149274.29999999999</c:v>
                </c:pt>
                <c:pt idx="61">
                  <c:v>149274.29999999999</c:v>
                </c:pt>
                <c:pt idx="62">
                  <c:v>151774.29999999999</c:v>
                </c:pt>
                <c:pt idx="63">
                  <c:v>151774.29999999999</c:v>
                </c:pt>
                <c:pt idx="64">
                  <c:v>151774.29999999999</c:v>
                </c:pt>
                <c:pt idx="65">
                  <c:v>152224.29999999999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9-44D0-93B1-173FE5114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2794991"/>
        <c:axId val="812797071"/>
      </c:barChart>
      <c:dateAx>
        <c:axId val="8127949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797071"/>
        <c:crosses val="autoZero"/>
        <c:auto val="1"/>
        <c:lblOffset val="100"/>
        <c:baseTimeUnit val="days"/>
        <c:majorUnit val="3"/>
        <c:majorTimeUnit val="days"/>
      </c:dateAx>
      <c:valAx>
        <c:axId val="8127970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794991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Feuil1!$I$2</c:f>
              <c:strCache>
                <c:ptCount val="1"/>
                <c:pt idx="0">
                  <c:v>Coût
Cumulatif (M$)</c:v>
                </c:pt>
              </c:strCache>
            </c:strRef>
          </c:tx>
          <c:spPr>
            <a:solidFill>
              <a:srgbClr val="F9F9F9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Feuil1!$G$3:$G$68</c:f>
              <c:numCache>
                <c:formatCode>d\-mmm\-yy</c:formatCode>
                <c:ptCount val="66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  <c:pt idx="33">
                  <c:v>43934</c:v>
                </c:pt>
                <c:pt idx="34">
                  <c:v>43935</c:v>
                </c:pt>
                <c:pt idx="35">
                  <c:v>43936</c:v>
                </c:pt>
                <c:pt idx="36">
                  <c:v>43937</c:v>
                </c:pt>
                <c:pt idx="37">
                  <c:v>43938</c:v>
                </c:pt>
                <c:pt idx="38">
                  <c:v>43939</c:v>
                </c:pt>
                <c:pt idx="39">
                  <c:v>43940</c:v>
                </c:pt>
                <c:pt idx="40">
                  <c:v>43941</c:v>
                </c:pt>
                <c:pt idx="41">
                  <c:v>43942</c:v>
                </c:pt>
                <c:pt idx="42">
                  <c:v>43943</c:v>
                </c:pt>
                <c:pt idx="43">
                  <c:v>43944</c:v>
                </c:pt>
                <c:pt idx="44">
                  <c:v>43945</c:v>
                </c:pt>
                <c:pt idx="45">
                  <c:v>43946</c:v>
                </c:pt>
                <c:pt idx="46">
                  <c:v>43947</c:v>
                </c:pt>
                <c:pt idx="47">
                  <c:v>43948</c:v>
                </c:pt>
                <c:pt idx="48">
                  <c:v>43949</c:v>
                </c:pt>
                <c:pt idx="49">
                  <c:v>43950</c:v>
                </c:pt>
                <c:pt idx="50">
                  <c:v>43951</c:v>
                </c:pt>
                <c:pt idx="51">
                  <c:v>43952</c:v>
                </c:pt>
                <c:pt idx="52">
                  <c:v>43953</c:v>
                </c:pt>
                <c:pt idx="53">
                  <c:v>43954</c:v>
                </c:pt>
                <c:pt idx="54">
                  <c:v>43955</c:v>
                </c:pt>
                <c:pt idx="55">
                  <c:v>43956</c:v>
                </c:pt>
                <c:pt idx="56">
                  <c:v>43957</c:v>
                </c:pt>
                <c:pt idx="57">
                  <c:v>43958</c:v>
                </c:pt>
                <c:pt idx="58">
                  <c:v>43959</c:v>
                </c:pt>
                <c:pt idx="59">
                  <c:v>43960</c:v>
                </c:pt>
                <c:pt idx="60">
                  <c:v>43961</c:v>
                </c:pt>
                <c:pt idx="61">
                  <c:v>43962</c:v>
                </c:pt>
                <c:pt idx="62">
                  <c:v>43963</c:v>
                </c:pt>
                <c:pt idx="63">
                  <c:v>43964</c:v>
                </c:pt>
                <c:pt idx="64">
                  <c:v>43965</c:v>
                </c:pt>
                <c:pt idx="65">
                  <c:v>43966</c:v>
                </c:pt>
              </c:numCache>
            </c:numRef>
          </c:cat>
          <c:val>
            <c:numRef>
              <c:f>Feuil1!$I$3:$I$68</c:f>
              <c:numCache>
                <c:formatCode>_ * #\ ##0_)_ ;_ * \(#\ ##0\)_ ;_ * "-"??_)_ ;_ @_ </c:formatCode>
                <c:ptCount val="6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24806</c:v>
                </c:pt>
                <c:pt idx="8">
                  <c:v>24806</c:v>
                </c:pt>
                <c:pt idx="9">
                  <c:v>24806</c:v>
                </c:pt>
                <c:pt idx="10">
                  <c:v>24806</c:v>
                </c:pt>
                <c:pt idx="11">
                  <c:v>24806</c:v>
                </c:pt>
                <c:pt idx="12">
                  <c:v>24806</c:v>
                </c:pt>
                <c:pt idx="13">
                  <c:v>24806</c:v>
                </c:pt>
                <c:pt idx="14">
                  <c:v>33811</c:v>
                </c:pt>
                <c:pt idx="15">
                  <c:v>33811</c:v>
                </c:pt>
                <c:pt idx="16">
                  <c:v>120561</c:v>
                </c:pt>
                <c:pt idx="17">
                  <c:v>120561</c:v>
                </c:pt>
                <c:pt idx="18">
                  <c:v>120561</c:v>
                </c:pt>
                <c:pt idx="19">
                  <c:v>120561</c:v>
                </c:pt>
                <c:pt idx="20">
                  <c:v>120561</c:v>
                </c:pt>
                <c:pt idx="21">
                  <c:v>120561</c:v>
                </c:pt>
                <c:pt idx="22">
                  <c:v>120561</c:v>
                </c:pt>
                <c:pt idx="23">
                  <c:v>120561</c:v>
                </c:pt>
                <c:pt idx="24">
                  <c:v>120561</c:v>
                </c:pt>
                <c:pt idx="25">
                  <c:v>120561</c:v>
                </c:pt>
                <c:pt idx="26">
                  <c:v>120561</c:v>
                </c:pt>
                <c:pt idx="27">
                  <c:v>120561</c:v>
                </c:pt>
                <c:pt idx="28">
                  <c:v>120561</c:v>
                </c:pt>
                <c:pt idx="29">
                  <c:v>120561</c:v>
                </c:pt>
                <c:pt idx="30">
                  <c:v>120561</c:v>
                </c:pt>
                <c:pt idx="31">
                  <c:v>120561</c:v>
                </c:pt>
                <c:pt idx="32">
                  <c:v>120561</c:v>
                </c:pt>
                <c:pt idx="33">
                  <c:v>120561</c:v>
                </c:pt>
                <c:pt idx="34">
                  <c:v>120561</c:v>
                </c:pt>
                <c:pt idx="35">
                  <c:v>134561</c:v>
                </c:pt>
                <c:pt idx="36">
                  <c:v>134561</c:v>
                </c:pt>
                <c:pt idx="37">
                  <c:v>137531</c:v>
                </c:pt>
                <c:pt idx="38">
                  <c:v>137531</c:v>
                </c:pt>
                <c:pt idx="39">
                  <c:v>137531</c:v>
                </c:pt>
                <c:pt idx="40">
                  <c:v>137531</c:v>
                </c:pt>
                <c:pt idx="41">
                  <c:v>138187.79999999999</c:v>
                </c:pt>
                <c:pt idx="42">
                  <c:v>147021.79999999999</c:v>
                </c:pt>
                <c:pt idx="43">
                  <c:v>147021.79999999999</c:v>
                </c:pt>
                <c:pt idx="44">
                  <c:v>149021.79999999999</c:v>
                </c:pt>
                <c:pt idx="45">
                  <c:v>149021.79999999999</c:v>
                </c:pt>
                <c:pt idx="46">
                  <c:v>149021.79999999999</c:v>
                </c:pt>
                <c:pt idx="47">
                  <c:v>149021.79999999999</c:v>
                </c:pt>
                <c:pt idx="48">
                  <c:v>149021.79999999999</c:v>
                </c:pt>
                <c:pt idx="49">
                  <c:v>149021.79999999999</c:v>
                </c:pt>
                <c:pt idx="50">
                  <c:v>149021.79999999999</c:v>
                </c:pt>
                <c:pt idx="51">
                  <c:v>149021.79999999999</c:v>
                </c:pt>
                <c:pt idx="52">
                  <c:v>149021.79999999999</c:v>
                </c:pt>
                <c:pt idx="53">
                  <c:v>149021.79999999999</c:v>
                </c:pt>
                <c:pt idx="54">
                  <c:v>149021.79999999999</c:v>
                </c:pt>
                <c:pt idx="55">
                  <c:v>149274.29999999999</c:v>
                </c:pt>
                <c:pt idx="56">
                  <c:v>149274.29999999999</c:v>
                </c:pt>
                <c:pt idx="57">
                  <c:v>149274.29999999999</c:v>
                </c:pt>
                <c:pt idx="58">
                  <c:v>149274.29999999999</c:v>
                </c:pt>
                <c:pt idx="59">
                  <c:v>149274.29999999999</c:v>
                </c:pt>
                <c:pt idx="60">
                  <c:v>149274.29999999999</c:v>
                </c:pt>
                <c:pt idx="61">
                  <c:v>149274.29999999999</c:v>
                </c:pt>
                <c:pt idx="62">
                  <c:v>151774.29999999999</c:v>
                </c:pt>
                <c:pt idx="63">
                  <c:v>151774.29999999999</c:v>
                </c:pt>
                <c:pt idx="64">
                  <c:v>151774.29999999999</c:v>
                </c:pt>
                <c:pt idx="65">
                  <c:v>152224.29999999999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9-43A6-BCF5-683E68AD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2794991"/>
        <c:axId val="812797071"/>
      </c:barChart>
      <c:dateAx>
        <c:axId val="812794991"/>
        <c:scaling>
          <c:orientation val="minMax"/>
        </c:scaling>
        <c:delete val="0"/>
        <c:axPos val="b"/>
        <c:numFmt formatCode="[$-1009]mmmm\ d\,\ 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797071"/>
        <c:crosses val="autoZero"/>
        <c:auto val="1"/>
        <c:lblOffset val="100"/>
        <c:baseTimeUnit val="days"/>
        <c:majorUnit val="3"/>
        <c:majorTimeUnit val="days"/>
      </c:dateAx>
      <c:valAx>
        <c:axId val="8127970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794991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0</xdr:row>
      <xdr:rowOff>95250</xdr:rowOff>
    </xdr:from>
    <xdr:to>
      <xdr:col>18</xdr:col>
      <xdr:colOff>428625</xdr:colOff>
      <xdr:row>13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638175</xdr:colOff>
      <xdr:row>13</xdr:row>
      <xdr:rowOff>152400</xdr:rowOff>
    </xdr:from>
    <xdr:to>
      <xdr:col>18</xdr:col>
      <xdr:colOff>400050</xdr:colOff>
      <xdr:row>28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E1" workbookViewId="0">
      <selection activeCell="K6" sqref="K6"/>
    </sheetView>
  </sheetViews>
  <sheetFormatPr baseColWidth="10" defaultRowHeight="15" x14ac:dyDescent="0.25"/>
  <cols>
    <col min="1" max="1" width="21" customWidth="1"/>
    <col min="2" max="2" width="62.5703125" customWidth="1"/>
    <col min="3" max="3" width="11.42578125" style="4"/>
    <col min="4" max="4" width="20.7109375" bestFit="1" customWidth="1"/>
    <col min="9" max="9" width="11.42578125" style="4"/>
  </cols>
  <sheetData>
    <row r="1" spans="1:9" ht="16.5" thickBot="1" x14ac:dyDescent="0.3">
      <c r="A1" s="17" t="s">
        <v>0</v>
      </c>
      <c r="B1" s="18"/>
      <c r="C1" s="16" t="s">
        <v>41</v>
      </c>
    </row>
    <row r="2" spans="1:9" ht="46.5" thickTop="1" thickBot="1" x14ac:dyDescent="0.3">
      <c r="A2" s="1" t="s">
        <v>1</v>
      </c>
      <c r="B2" s="1" t="s">
        <v>2</v>
      </c>
      <c r="H2" t="s">
        <v>49</v>
      </c>
      <c r="I2" s="12" t="s">
        <v>51</v>
      </c>
    </row>
    <row r="3" spans="1:9" ht="16.5" thickBot="1" x14ac:dyDescent="0.3">
      <c r="A3" s="2" t="s">
        <v>3</v>
      </c>
      <c r="B3" s="2" t="s">
        <v>4</v>
      </c>
      <c r="C3" s="4">
        <v>12</v>
      </c>
      <c r="D3" t="s">
        <v>42</v>
      </c>
      <c r="G3" s="7">
        <v>43901</v>
      </c>
      <c r="H3" s="8">
        <f>C3</f>
        <v>12</v>
      </c>
      <c r="I3" s="4">
        <v>12</v>
      </c>
    </row>
    <row r="4" spans="1:9" ht="16.5" thickBot="1" x14ac:dyDescent="0.3">
      <c r="A4" s="3" t="s">
        <v>5</v>
      </c>
      <c r="B4" s="3" t="s">
        <v>6</v>
      </c>
      <c r="C4" s="4">
        <v>0</v>
      </c>
      <c r="D4" t="s">
        <v>43</v>
      </c>
      <c r="G4" s="7">
        <f>G3+1</f>
        <v>43902</v>
      </c>
      <c r="I4" s="4">
        <v>12</v>
      </c>
    </row>
    <row r="5" spans="1:9" ht="16.5" thickBot="1" x14ac:dyDescent="0.3">
      <c r="A5" s="2" t="s">
        <v>7</v>
      </c>
      <c r="B5" s="2" t="s">
        <v>8</v>
      </c>
      <c r="C5" s="4">
        <v>634</v>
      </c>
      <c r="D5" t="s">
        <v>44</v>
      </c>
      <c r="G5" s="7">
        <f t="shared" ref="G5:G68" si="0">G4+1</f>
        <v>43903</v>
      </c>
      <c r="I5" s="4">
        <v>12</v>
      </c>
    </row>
    <row r="6" spans="1:9" ht="16.5" thickBot="1" x14ac:dyDescent="0.3">
      <c r="A6" s="3" t="s">
        <v>7</v>
      </c>
      <c r="B6" s="3" t="s">
        <v>9</v>
      </c>
      <c r="C6" s="4">
        <v>975</v>
      </c>
      <c r="G6" s="7">
        <f t="shared" si="0"/>
        <v>43904</v>
      </c>
      <c r="I6" s="4">
        <v>12</v>
      </c>
    </row>
    <row r="7" spans="1:9" ht="16.5" thickBot="1" x14ac:dyDescent="0.3">
      <c r="A7" s="2" t="s">
        <v>7</v>
      </c>
      <c r="B7" s="2" t="s">
        <v>10</v>
      </c>
      <c r="C7" s="4">
        <v>15000</v>
      </c>
      <c r="D7" s="9" t="s">
        <v>50</v>
      </c>
      <c r="G7" s="7">
        <f t="shared" si="0"/>
        <v>43905</v>
      </c>
      <c r="I7" s="4">
        <v>12</v>
      </c>
    </row>
    <row r="8" spans="1:9" ht="16.5" thickBot="1" x14ac:dyDescent="0.3">
      <c r="A8" s="3" t="s">
        <v>7</v>
      </c>
      <c r="B8" s="15" t="s">
        <v>57</v>
      </c>
      <c r="C8" s="4">
        <f>7500+495+190</f>
        <v>8185</v>
      </c>
      <c r="G8" s="7">
        <f t="shared" si="0"/>
        <v>43906</v>
      </c>
      <c r="I8" s="4">
        <v>12</v>
      </c>
    </row>
    <row r="9" spans="1:9" ht="16.5" thickBot="1" x14ac:dyDescent="0.3">
      <c r="A9" s="2" t="s">
        <v>11</v>
      </c>
      <c r="B9" s="2" t="s">
        <v>12</v>
      </c>
      <c r="C9" s="6"/>
      <c r="D9" t="s">
        <v>54</v>
      </c>
      <c r="G9" s="7">
        <f t="shared" si="0"/>
        <v>43907</v>
      </c>
      <c r="I9" s="4">
        <v>12</v>
      </c>
    </row>
    <row r="10" spans="1:9" ht="16.5" thickBot="1" x14ac:dyDescent="0.3">
      <c r="A10" s="3" t="s">
        <v>13</v>
      </c>
      <c r="B10" s="3" t="s">
        <v>14</v>
      </c>
      <c r="C10" s="6">
        <v>5</v>
      </c>
      <c r="G10" s="7">
        <f t="shared" si="0"/>
        <v>43908</v>
      </c>
      <c r="H10" s="8">
        <f>C5+C6+C7+C8</f>
        <v>24794</v>
      </c>
      <c r="I10" s="4">
        <v>24806</v>
      </c>
    </row>
    <row r="11" spans="1:9" ht="16.5" thickBot="1" x14ac:dyDescent="0.3">
      <c r="A11" s="2" t="s">
        <v>13</v>
      </c>
      <c r="B11" s="2" t="s">
        <v>15</v>
      </c>
      <c r="C11" s="4">
        <v>24000</v>
      </c>
      <c r="G11" s="7">
        <f t="shared" si="0"/>
        <v>43909</v>
      </c>
      <c r="I11" s="4">
        <v>24806</v>
      </c>
    </row>
    <row r="12" spans="1:9" ht="16.5" thickBot="1" x14ac:dyDescent="0.3">
      <c r="A12" s="3" t="s">
        <v>16</v>
      </c>
      <c r="B12" s="3" t="s">
        <v>17</v>
      </c>
      <c r="C12" s="4">
        <v>73000</v>
      </c>
      <c r="G12" s="7">
        <f t="shared" si="0"/>
        <v>43910</v>
      </c>
      <c r="I12" s="4">
        <v>24806</v>
      </c>
    </row>
    <row r="13" spans="1:9" ht="16.5" thickBot="1" x14ac:dyDescent="0.3">
      <c r="A13" s="2" t="s">
        <v>16</v>
      </c>
      <c r="B13" s="2" t="s">
        <v>18</v>
      </c>
      <c r="C13" s="4">
        <v>13750</v>
      </c>
      <c r="D13" t="s">
        <v>59</v>
      </c>
      <c r="G13" s="7">
        <f t="shared" si="0"/>
        <v>43911</v>
      </c>
      <c r="I13" s="4">
        <v>24806</v>
      </c>
    </row>
    <row r="14" spans="1:9" ht="16.5" thickBot="1" x14ac:dyDescent="0.3">
      <c r="A14" s="3" t="s">
        <v>19</v>
      </c>
      <c r="B14" s="3" t="s">
        <v>20</v>
      </c>
      <c r="C14" s="13"/>
      <c r="D14" t="s">
        <v>53</v>
      </c>
      <c r="G14" s="7">
        <f t="shared" si="0"/>
        <v>43912</v>
      </c>
      <c r="I14" s="4">
        <v>24806</v>
      </c>
    </row>
    <row r="15" spans="1:9" ht="16.5" thickBot="1" x14ac:dyDescent="0.3">
      <c r="A15" s="2" t="s">
        <v>21</v>
      </c>
      <c r="B15" s="15" t="s">
        <v>58</v>
      </c>
      <c r="C15" s="4">
        <f>D15-C11</f>
        <v>11000</v>
      </c>
      <c r="D15">
        <v>35000</v>
      </c>
      <c r="G15" s="7">
        <f t="shared" si="0"/>
        <v>43913</v>
      </c>
      <c r="H15" s="8">
        <f>C9</f>
        <v>0</v>
      </c>
      <c r="I15" s="4">
        <v>24806</v>
      </c>
    </row>
    <row r="16" spans="1:9" ht="16.5" thickBot="1" x14ac:dyDescent="0.3">
      <c r="A16" s="3" t="s">
        <v>21</v>
      </c>
      <c r="B16" s="3" t="s">
        <v>22</v>
      </c>
      <c r="C16" s="4">
        <v>3000</v>
      </c>
      <c r="G16" s="7">
        <f t="shared" si="0"/>
        <v>43914</v>
      </c>
      <c r="H16" s="8"/>
      <c r="I16" s="4">
        <v>24806</v>
      </c>
    </row>
    <row r="17" spans="1:9" ht="16.5" thickBot="1" x14ac:dyDescent="0.3">
      <c r="A17" s="2" t="s">
        <v>23</v>
      </c>
      <c r="B17" s="2" t="s">
        <v>24</v>
      </c>
      <c r="C17" s="4">
        <f>1720+750+500</f>
        <v>2970</v>
      </c>
      <c r="G17" s="7">
        <f t="shared" si="0"/>
        <v>43915</v>
      </c>
      <c r="H17" s="8">
        <f>C10+C11-C7</f>
        <v>9005</v>
      </c>
      <c r="I17" s="4">
        <v>33811</v>
      </c>
    </row>
    <row r="18" spans="1:9" ht="16.5" thickBot="1" x14ac:dyDescent="0.3">
      <c r="A18" s="3" t="s">
        <v>23</v>
      </c>
      <c r="B18" s="3" t="s">
        <v>45</v>
      </c>
      <c r="C18" s="6"/>
      <c r="D18" t="s">
        <v>46</v>
      </c>
      <c r="G18" s="7">
        <f t="shared" si="0"/>
        <v>43916</v>
      </c>
      <c r="I18" s="4">
        <v>33811</v>
      </c>
    </row>
    <row r="19" spans="1:9" ht="16.5" thickBot="1" x14ac:dyDescent="0.3">
      <c r="A19" s="2" t="s">
        <v>25</v>
      </c>
      <c r="B19" s="2" t="s">
        <v>26</v>
      </c>
      <c r="C19" s="4">
        <f>306.8+350</f>
        <v>656.8</v>
      </c>
      <c r="G19" s="7">
        <f t="shared" si="0"/>
        <v>43917</v>
      </c>
      <c r="H19" s="8">
        <f>C12+C13</f>
        <v>86750</v>
      </c>
      <c r="I19" s="4">
        <v>120561</v>
      </c>
    </row>
    <row r="20" spans="1:9" ht="16.5" thickBot="1" x14ac:dyDescent="0.3">
      <c r="A20" s="3" t="s">
        <v>27</v>
      </c>
      <c r="B20" s="3" t="s">
        <v>28</v>
      </c>
      <c r="C20" s="4">
        <f>5250+1944+912+728</f>
        <v>8834</v>
      </c>
      <c r="G20" s="7">
        <f t="shared" si="0"/>
        <v>43918</v>
      </c>
      <c r="I20" s="4">
        <v>120561</v>
      </c>
    </row>
    <row r="21" spans="1:9" ht="16.5" thickBot="1" x14ac:dyDescent="0.3">
      <c r="A21" s="2" t="s">
        <v>29</v>
      </c>
      <c r="B21" s="2" t="s">
        <v>30</v>
      </c>
      <c r="C21" s="4">
        <v>2000</v>
      </c>
      <c r="D21" s="14" t="s">
        <v>52</v>
      </c>
      <c r="G21" s="7">
        <f t="shared" si="0"/>
        <v>43919</v>
      </c>
      <c r="I21" s="4">
        <v>120561</v>
      </c>
    </row>
    <row r="22" spans="1:9" ht="16.5" thickBot="1" x14ac:dyDescent="0.3">
      <c r="A22" s="3" t="s">
        <v>31</v>
      </c>
      <c r="B22" s="3" t="s">
        <v>47</v>
      </c>
      <c r="C22" s="4">
        <f>125+77.5+50</f>
        <v>252.5</v>
      </c>
      <c r="G22" s="7">
        <f t="shared" si="0"/>
        <v>43920</v>
      </c>
      <c r="I22" s="4">
        <v>120561</v>
      </c>
    </row>
    <row r="23" spans="1:9" ht="16.5" thickBot="1" x14ac:dyDescent="0.3">
      <c r="A23" s="2" t="s">
        <v>32</v>
      </c>
      <c r="B23" s="2" t="s">
        <v>33</v>
      </c>
      <c r="D23" t="s">
        <v>48</v>
      </c>
      <c r="G23" s="7">
        <f t="shared" si="0"/>
        <v>43921</v>
      </c>
      <c r="I23" s="4">
        <v>120561</v>
      </c>
    </row>
    <row r="24" spans="1:9" ht="16.5" thickBot="1" x14ac:dyDescent="0.3">
      <c r="A24" s="3" t="s">
        <v>34</v>
      </c>
      <c r="B24" s="3" t="s">
        <v>35</v>
      </c>
      <c r="C24" s="4">
        <v>2500</v>
      </c>
      <c r="G24" s="7">
        <f t="shared" si="0"/>
        <v>43922</v>
      </c>
      <c r="I24" s="4">
        <v>120561</v>
      </c>
    </row>
    <row r="25" spans="1:9" ht="16.5" thickBot="1" x14ac:dyDescent="0.3">
      <c r="A25" s="2" t="s">
        <v>36</v>
      </c>
      <c r="B25" s="2" t="s">
        <v>37</v>
      </c>
      <c r="C25" s="6"/>
      <c r="D25" t="s">
        <v>55</v>
      </c>
      <c r="G25" s="7">
        <f t="shared" si="0"/>
        <v>43923</v>
      </c>
      <c r="I25" s="4">
        <v>120561</v>
      </c>
    </row>
    <row r="26" spans="1:9" ht="16.5" thickBot="1" x14ac:dyDescent="0.3">
      <c r="A26" s="3" t="s">
        <v>38</v>
      </c>
      <c r="B26" s="3" t="s">
        <v>39</v>
      </c>
      <c r="C26" s="5"/>
      <c r="D26" t="s">
        <v>56</v>
      </c>
      <c r="G26" s="7">
        <f>G25+1</f>
        <v>43924</v>
      </c>
      <c r="I26" s="4">
        <v>120561</v>
      </c>
    </row>
    <row r="27" spans="1:9" ht="16.5" thickBot="1" x14ac:dyDescent="0.3">
      <c r="A27" s="2" t="s">
        <v>38</v>
      </c>
      <c r="B27" s="2" t="s">
        <v>40</v>
      </c>
      <c r="C27" s="4">
        <v>450</v>
      </c>
      <c r="G27" s="7">
        <f t="shared" si="0"/>
        <v>43925</v>
      </c>
      <c r="I27" s="4">
        <v>120561</v>
      </c>
    </row>
    <row r="28" spans="1:9" x14ac:dyDescent="0.25">
      <c r="G28" s="7">
        <f t="shared" si="0"/>
        <v>43926</v>
      </c>
      <c r="I28" s="4">
        <v>120561</v>
      </c>
    </row>
    <row r="29" spans="1:9" x14ac:dyDescent="0.25">
      <c r="G29" s="7">
        <f t="shared" si="0"/>
        <v>43927</v>
      </c>
      <c r="H29" s="8">
        <f>C14</f>
        <v>0</v>
      </c>
      <c r="I29" s="4">
        <v>120561</v>
      </c>
    </row>
    <row r="30" spans="1:9" x14ac:dyDescent="0.25">
      <c r="G30" s="7">
        <f t="shared" si="0"/>
        <v>43928</v>
      </c>
      <c r="I30" s="4">
        <v>120561</v>
      </c>
    </row>
    <row r="31" spans="1:9" x14ac:dyDescent="0.25">
      <c r="G31" s="7">
        <f t="shared" si="0"/>
        <v>43929</v>
      </c>
      <c r="I31" s="4">
        <v>120561</v>
      </c>
    </row>
    <row r="32" spans="1:9" x14ac:dyDescent="0.25">
      <c r="G32" s="7">
        <f t="shared" si="0"/>
        <v>43930</v>
      </c>
      <c r="I32" s="4">
        <v>120561</v>
      </c>
    </row>
    <row r="33" spans="7:9" x14ac:dyDescent="0.25">
      <c r="G33" s="7">
        <f t="shared" si="0"/>
        <v>43931</v>
      </c>
      <c r="I33" s="4">
        <v>120561</v>
      </c>
    </row>
    <row r="34" spans="7:9" x14ac:dyDescent="0.25">
      <c r="G34" s="7">
        <f t="shared" si="0"/>
        <v>43932</v>
      </c>
      <c r="I34" s="4">
        <v>120561</v>
      </c>
    </row>
    <row r="35" spans="7:9" x14ac:dyDescent="0.25">
      <c r="G35" s="7">
        <f t="shared" si="0"/>
        <v>43933</v>
      </c>
      <c r="I35" s="4">
        <v>120561</v>
      </c>
    </row>
    <row r="36" spans="7:9" x14ac:dyDescent="0.25">
      <c r="G36" s="7">
        <f t="shared" si="0"/>
        <v>43934</v>
      </c>
      <c r="I36" s="4">
        <v>120561</v>
      </c>
    </row>
    <row r="37" spans="7:9" x14ac:dyDescent="0.25">
      <c r="G37" s="7">
        <f>G36+1</f>
        <v>43935</v>
      </c>
      <c r="H37" s="10"/>
      <c r="I37" s="4">
        <v>120561</v>
      </c>
    </row>
    <row r="38" spans="7:9" x14ac:dyDescent="0.25">
      <c r="G38" s="7">
        <f t="shared" si="0"/>
        <v>43936</v>
      </c>
      <c r="H38" s="11">
        <f>C15+C16</f>
        <v>14000</v>
      </c>
      <c r="I38" s="4">
        <v>134561</v>
      </c>
    </row>
    <row r="39" spans="7:9" x14ac:dyDescent="0.25">
      <c r="G39" s="7">
        <f t="shared" si="0"/>
        <v>43937</v>
      </c>
      <c r="I39" s="4">
        <v>134561</v>
      </c>
    </row>
    <row r="40" spans="7:9" x14ac:dyDescent="0.25">
      <c r="G40" s="7">
        <f t="shared" si="0"/>
        <v>43938</v>
      </c>
      <c r="H40" s="8">
        <f>C17+C18</f>
        <v>2970</v>
      </c>
      <c r="I40" s="4">
        <v>137531</v>
      </c>
    </row>
    <row r="41" spans="7:9" x14ac:dyDescent="0.25">
      <c r="G41" s="7">
        <f t="shared" si="0"/>
        <v>43939</v>
      </c>
      <c r="I41" s="4">
        <v>137531</v>
      </c>
    </row>
    <row r="42" spans="7:9" x14ac:dyDescent="0.25">
      <c r="G42" s="7">
        <f t="shared" si="0"/>
        <v>43940</v>
      </c>
      <c r="I42" s="4">
        <v>137531</v>
      </c>
    </row>
    <row r="43" spans="7:9" x14ac:dyDescent="0.25">
      <c r="G43" s="7">
        <f t="shared" si="0"/>
        <v>43941</v>
      </c>
      <c r="I43" s="4">
        <v>137531</v>
      </c>
    </row>
    <row r="44" spans="7:9" x14ac:dyDescent="0.25">
      <c r="G44" s="7">
        <f t="shared" si="0"/>
        <v>43942</v>
      </c>
      <c r="H44" s="8">
        <f>C19</f>
        <v>656.8</v>
      </c>
      <c r="I44" s="4">
        <v>138187.79999999999</v>
      </c>
    </row>
    <row r="45" spans="7:9" x14ac:dyDescent="0.25">
      <c r="G45" s="7">
        <f t="shared" si="0"/>
        <v>43943</v>
      </c>
      <c r="H45" s="8">
        <f>C20</f>
        <v>8834</v>
      </c>
      <c r="I45" s="4">
        <v>147021.79999999999</v>
      </c>
    </row>
    <row r="46" spans="7:9" x14ac:dyDescent="0.25">
      <c r="G46" s="7">
        <f t="shared" si="0"/>
        <v>43944</v>
      </c>
      <c r="I46" s="4">
        <v>147021.79999999999</v>
      </c>
    </row>
    <row r="47" spans="7:9" x14ac:dyDescent="0.25">
      <c r="G47" s="7">
        <f t="shared" si="0"/>
        <v>43945</v>
      </c>
      <c r="H47" s="8">
        <f>C21</f>
        <v>2000</v>
      </c>
      <c r="I47" s="4">
        <v>149021.79999999999</v>
      </c>
    </row>
    <row r="48" spans="7:9" x14ac:dyDescent="0.25">
      <c r="G48" s="7">
        <f>G47+1</f>
        <v>43946</v>
      </c>
      <c r="I48" s="4">
        <v>149021.79999999999</v>
      </c>
    </row>
    <row r="49" spans="7:9" x14ac:dyDescent="0.25">
      <c r="G49" s="7">
        <f t="shared" si="0"/>
        <v>43947</v>
      </c>
      <c r="I49" s="4">
        <v>149021.79999999999</v>
      </c>
    </row>
    <row r="50" spans="7:9" x14ac:dyDescent="0.25">
      <c r="G50" s="7">
        <f t="shared" si="0"/>
        <v>43948</v>
      </c>
      <c r="I50" s="4">
        <v>149021.79999999999</v>
      </c>
    </row>
    <row r="51" spans="7:9" x14ac:dyDescent="0.25">
      <c r="G51" s="7">
        <f t="shared" si="0"/>
        <v>43949</v>
      </c>
      <c r="I51" s="4">
        <v>149021.79999999999</v>
      </c>
    </row>
    <row r="52" spans="7:9" x14ac:dyDescent="0.25">
      <c r="G52" s="7">
        <f t="shared" si="0"/>
        <v>43950</v>
      </c>
      <c r="I52" s="4">
        <v>149021.79999999999</v>
      </c>
    </row>
    <row r="53" spans="7:9" x14ac:dyDescent="0.25">
      <c r="G53" s="7">
        <f t="shared" si="0"/>
        <v>43951</v>
      </c>
      <c r="I53" s="4">
        <v>149021.79999999999</v>
      </c>
    </row>
    <row r="54" spans="7:9" x14ac:dyDescent="0.25">
      <c r="G54" s="7">
        <f t="shared" si="0"/>
        <v>43952</v>
      </c>
      <c r="I54" s="4">
        <v>149021.79999999999</v>
      </c>
    </row>
    <row r="55" spans="7:9" x14ac:dyDescent="0.25">
      <c r="G55" s="7">
        <f t="shared" si="0"/>
        <v>43953</v>
      </c>
      <c r="I55" s="4">
        <v>149021.79999999999</v>
      </c>
    </row>
    <row r="56" spans="7:9" x14ac:dyDescent="0.25">
      <c r="G56" s="7">
        <f t="shared" si="0"/>
        <v>43954</v>
      </c>
      <c r="I56" s="4">
        <v>149021.79999999999</v>
      </c>
    </row>
    <row r="57" spans="7:9" x14ac:dyDescent="0.25">
      <c r="G57" s="7">
        <f t="shared" si="0"/>
        <v>43955</v>
      </c>
      <c r="I57" s="4">
        <v>149021.79999999999</v>
      </c>
    </row>
    <row r="58" spans="7:9" x14ac:dyDescent="0.25">
      <c r="G58" s="7">
        <f t="shared" si="0"/>
        <v>43956</v>
      </c>
      <c r="H58" s="8">
        <f>C22</f>
        <v>252.5</v>
      </c>
      <c r="I58" s="4">
        <v>149274.29999999999</v>
      </c>
    </row>
    <row r="59" spans="7:9" x14ac:dyDescent="0.25">
      <c r="G59" s="7">
        <f t="shared" si="0"/>
        <v>43957</v>
      </c>
      <c r="I59" s="4">
        <v>149274.29999999999</v>
      </c>
    </row>
    <row r="60" spans="7:9" x14ac:dyDescent="0.25">
      <c r="G60" s="7">
        <f t="shared" si="0"/>
        <v>43958</v>
      </c>
      <c r="I60" s="4">
        <v>149274.29999999999</v>
      </c>
    </row>
    <row r="61" spans="7:9" x14ac:dyDescent="0.25">
      <c r="G61" s="7">
        <f t="shared" si="0"/>
        <v>43959</v>
      </c>
      <c r="I61" s="4">
        <v>149274.29999999999</v>
      </c>
    </row>
    <row r="62" spans="7:9" x14ac:dyDescent="0.25">
      <c r="G62" s="7">
        <f t="shared" si="0"/>
        <v>43960</v>
      </c>
      <c r="I62" s="4">
        <v>149274.29999999999</v>
      </c>
    </row>
    <row r="63" spans="7:9" x14ac:dyDescent="0.25">
      <c r="G63" s="7">
        <f t="shared" si="0"/>
        <v>43961</v>
      </c>
      <c r="I63" s="4">
        <v>149274.29999999999</v>
      </c>
    </row>
    <row r="64" spans="7:9" x14ac:dyDescent="0.25">
      <c r="G64" s="7">
        <f t="shared" si="0"/>
        <v>43962</v>
      </c>
      <c r="I64" s="4">
        <v>149274.29999999999</v>
      </c>
    </row>
    <row r="65" spans="7:9" x14ac:dyDescent="0.25">
      <c r="G65" s="7">
        <f t="shared" si="0"/>
        <v>43963</v>
      </c>
      <c r="H65" s="8">
        <f>C24</f>
        <v>2500</v>
      </c>
      <c r="I65" s="4">
        <v>151774.29999999999</v>
      </c>
    </row>
    <row r="66" spans="7:9" x14ac:dyDescent="0.25">
      <c r="G66" s="7">
        <f t="shared" si="0"/>
        <v>43964</v>
      </c>
      <c r="H66" s="8">
        <f>C25</f>
        <v>0</v>
      </c>
      <c r="I66" s="4">
        <v>151774.29999999999</v>
      </c>
    </row>
    <row r="67" spans="7:9" x14ac:dyDescent="0.25">
      <c r="G67" s="7">
        <f t="shared" si="0"/>
        <v>43965</v>
      </c>
      <c r="I67" s="4">
        <v>151774.29999999999</v>
      </c>
    </row>
    <row r="68" spans="7:9" x14ac:dyDescent="0.25">
      <c r="G68" s="7">
        <f t="shared" si="0"/>
        <v>43966</v>
      </c>
      <c r="H68" s="8">
        <f>C27+C26</f>
        <v>450</v>
      </c>
      <c r="I68" s="4">
        <v>152224.29999999999</v>
      </c>
    </row>
    <row r="69" spans="7:9" x14ac:dyDescent="0.25">
      <c r="G69" s="7"/>
    </row>
    <row r="70" spans="7:9" x14ac:dyDescent="0.25">
      <c r="G70" s="7"/>
    </row>
    <row r="71" spans="7:9" x14ac:dyDescent="0.25">
      <c r="G71" s="7"/>
    </row>
    <row r="72" spans="7:9" x14ac:dyDescent="0.25">
      <c r="G72" s="7"/>
    </row>
    <row r="73" spans="7:9" x14ac:dyDescent="0.25">
      <c r="G73" s="7"/>
    </row>
    <row r="74" spans="7:9" x14ac:dyDescent="0.25">
      <c r="G74" s="7"/>
    </row>
    <row r="75" spans="7:9" x14ac:dyDescent="0.25">
      <c r="G75" s="7"/>
    </row>
  </sheetData>
  <mergeCells count="1"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D53E728737EA4B9060CE775E97621F" ma:contentTypeVersion="10" ma:contentTypeDescription="Crée un document." ma:contentTypeScope="" ma:versionID="8ec0e5fca5d9780c47182a67a52989a3">
  <xsd:schema xmlns:xsd="http://www.w3.org/2001/XMLSchema" xmlns:xs="http://www.w3.org/2001/XMLSchema" xmlns:p="http://schemas.microsoft.com/office/2006/metadata/properties" xmlns:ns3="5cd34cc4-4df3-4297-8004-db5d28e031f9" targetNamespace="http://schemas.microsoft.com/office/2006/metadata/properties" ma:root="true" ma:fieldsID="d7f8f0d6ee9f925bc0739c594e3217d2" ns3:_="">
    <xsd:import namespace="5cd34cc4-4df3-4297-8004-db5d28e031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4cc4-4df3-4297-8004-db5d28e03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E1F93-9C77-475A-8467-FFCEB2C3B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34cc4-4df3-4297-8004-db5d28e03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6ABB6-9632-4D56-BDB9-A5E7B95851BD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5cd34cc4-4df3-4297-8004-db5d28e031f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D001B7-C25C-4D4B-B703-2949DF7B2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Faculté d'administration</dc:creator>
  <cp:lastModifiedBy>Faculté d'administration</cp:lastModifiedBy>
  <dcterms:created xsi:type="dcterms:W3CDTF">2020-05-21T14:46:55Z</dcterms:created>
  <dcterms:modified xsi:type="dcterms:W3CDTF">2020-06-09T16:36:22Z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0x0101009ED53E728737EA4B9060CE775E97621F</vt:lpwstr>
  </property>
</Properties>
</file>